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ellnl-my.sharepoint.com/personal/norton27_llnl_gov/Documents/Desktop/My Webs/OE 2024/"/>
    </mc:Choice>
  </mc:AlternateContent>
  <xr:revisionPtr revIDLastSave="0" documentId="8_{70FC6EEE-E39D-4F5B-9BDE-F6EC81A3BD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pplemental Life" sheetId="1" r:id="rId1"/>
    <sheet name="Dependent Lif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B16" i="3"/>
  <c r="B7" i="3"/>
  <c r="B8" i="3" s="1"/>
  <c r="B5" i="3"/>
  <c r="B10" i="3" l="1"/>
  <c r="B9" i="3"/>
  <c r="C5" i="1"/>
  <c r="E18" i="1" s="1"/>
  <c r="B18" i="1" l="1"/>
  <c r="C18" i="1"/>
  <c r="D18" i="1"/>
  <c r="F18" i="1"/>
  <c r="F15" i="1" l="1"/>
  <c r="F16" i="1" s="1"/>
  <c r="F17" i="1" s="1"/>
  <c r="E15" i="1"/>
  <c r="E16" i="1" s="1"/>
  <c r="E17" i="1" s="1"/>
  <c r="D15" i="1"/>
  <c r="D16" i="1" s="1"/>
  <c r="D17" i="1" s="1"/>
  <c r="C15" i="1"/>
  <c r="C16" i="1" s="1"/>
  <c r="B15" i="1"/>
  <c r="B16" i="1" s="1"/>
  <c r="B17" i="1" s="1"/>
  <c r="C17" i="1" l="1"/>
  <c r="C19" i="1" s="1"/>
  <c r="B19" i="1"/>
  <c r="E19" i="1"/>
  <c r="D19" i="1"/>
  <c r="F19" i="1"/>
  <c r="F20" i="1" l="1"/>
  <c r="F21" i="1"/>
  <c r="B20" i="1"/>
  <c r="B21" i="1"/>
  <c r="D20" i="1"/>
  <c r="D21" i="1"/>
  <c r="E20" i="1"/>
  <c r="E21" i="1"/>
  <c r="C20" i="1"/>
  <c r="C21" i="1"/>
  <c r="B17" i="3" l="1"/>
  <c r="B19" i="3" s="1"/>
  <c r="B26" i="3" l="1"/>
  <c r="B18" i="3"/>
  <c r="B27" i="3" l="1"/>
  <c r="B28" i="3"/>
</calcChain>
</file>

<file path=xl/sharedStrings.xml><?xml version="1.0" encoding="utf-8"?>
<sst xmlns="http://schemas.openxmlformats.org/spreadsheetml/2006/main" count="49" uniqueCount="29">
  <si>
    <t>SUPPLEMENTAL LIFE CALCULATOR</t>
  </si>
  <si>
    <t>Age</t>
  </si>
  <si>
    <t>Monthly Rate</t>
  </si>
  <si>
    <t>Input your annual salary (rounded up to multiple of $1000)*</t>
  </si>
  <si>
    <t>Input your age</t>
  </si>
  <si>
    <t>* If you only want $20,000 coverage, input $20,000 for your salary; multiple factor is 1</t>
  </si>
  <si>
    <t>Salary Multiple Factor</t>
  </si>
  <si>
    <t>Annual Salary</t>
  </si>
  <si>
    <t>Coverage Amount</t>
  </si>
  <si>
    <t>Divide by 1,000</t>
  </si>
  <si>
    <t>Monthly Cost</t>
  </si>
  <si>
    <t>Bi-weekly paycheck deduction (1/2 monthly cost)</t>
  </si>
  <si>
    <t>Weekly paycheck deduction (1/4 monthly cost)</t>
  </si>
  <si>
    <t>Note:  Multiples of 4 or 5 times salary requires a Statement of Health</t>
  </si>
  <si>
    <t xml:space="preserve">The calculations in this spreadsheet are only estimates of your per pay period deduction amount.  If there is a </t>
  </si>
  <si>
    <t>difference between the above calculations and Payroll, Payroll's calculations are deemed correct.</t>
  </si>
  <si>
    <t>DEPENDENT  LIFE CALCULATOR</t>
  </si>
  <si>
    <t>Basic</t>
  </si>
  <si>
    <t>Spouse/Domestic Partner</t>
  </si>
  <si>
    <t>Coverage amount</t>
  </si>
  <si>
    <t>Input the coverage amount (increment of $10,000 up to $200,000)</t>
  </si>
  <si>
    <t>Child</t>
  </si>
  <si>
    <t>$10,000 of coverage for a flat $0.38 per month</t>
  </si>
  <si>
    <t>Spouse/Domestic Partner + Child (monthly cost)*</t>
  </si>
  <si>
    <t>Spouse/Domestic Partner + Child (bi-weekly paycheck)*</t>
  </si>
  <si>
    <t>Spouse/Domestic Partner + Child (weekly paycheck)*</t>
  </si>
  <si>
    <t>* If you are enrolling in coverage for spouse/partner and children, add $0.38 to the monthly cost</t>
  </si>
  <si>
    <t>The calculations in this spreadsheet are only estimates of your per pay period deduction amount.  If there</t>
  </si>
  <si>
    <t>is a difference between the above calculations and Payroll, Payroll's calculations are deemed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</si>
</sst>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&quot;$&quot;#,##0"/>
    <numFmt numFmtId="167" formatCode="&quot;$&quot;#,##0.000_);\(&quot;$&quot;#,##0.000\)"/>
    <numFmt numFmtId="168" formatCode="0_);\(0\)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2" xfId="0" applyFont="1" applyBorder="1"/>
    <xf numFmtId="44" fontId="2" fillId="0" borderId="0" xfId="1" applyFont="1" applyBorder="1"/>
    <xf numFmtId="0" fontId="6" fillId="0" borderId="0" xfId="0" applyFont="1"/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8" fontId="2" fillId="3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7" fontId="2" fillId="0" borderId="0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3" borderId="0" xfId="1" applyNumberFormat="1" applyFont="1" applyFill="1" applyBorder="1" applyAlignment="1">
      <alignment horizontal="center"/>
    </xf>
    <xf numFmtId="5" fontId="2" fillId="0" borderId="0" xfId="1" quotePrefix="1" applyNumberFormat="1" applyFont="1" applyBorder="1" applyAlignment="1">
      <alignment horizontal="center"/>
    </xf>
    <xf numFmtId="167" fontId="2" fillId="0" borderId="0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workbookViewId="0">
      <selection activeCell="C31" sqref="C31"/>
    </sheetView>
  </sheetViews>
  <sheetFormatPr defaultColWidth="9.140625" defaultRowHeight="12.75" x14ac:dyDescent="0.2"/>
  <cols>
    <col min="1" max="1" width="43.140625" style="1" customWidth="1"/>
    <col min="2" max="2" width="15.7109375" style="1" customWidth="1"/>
    <col min="3" max="4" width="15.7109375" style="2" customWidth="1"/>
    <col min="5" max="6" width="15.7109375" style="1" customWidth="1"/>
    <col min="7" max="7" width="9.140625" style="7"/>
    <col min="8" max="8" width="9.140625" style="1"/>
    <col min="9" max="9" width="11.28515625" style="1" bestFit="1" customWidth="1"/>
    <col min="10" max="16384" width="9.140625" style="1"/>
  </cols>
  <sheetData>
    <row r="1" spans="1:9" ht="20.25" x14ac:dyDescent="0.3">
      <c r="A1" s="32" t="s">
        <v>0</v>
      </c>
      <c r="B1" s="33"/>
      <c r="C1" s="33"/>
      <c r="D1" s="33"/>
      <c r="E1" s="33"/>
      <c r="F1" s="33"/>
      <c r="G1" s="33"/>
    </row>
    <row r="2" spans="1:9" x14ac:dyDescent="0.2">
      <c r="C2" s="4"/>
      <c r="E2" s="11"/>
      <c r="F2" s="15"/>
      <c r="H2" s="16" t="s">
        <v>1</v>
      </c>
      <c r="I2" s="16" t="s">
        <v>2</v>
      </c>
    </row>
    <row r="3" spans="1:9" x14ac:dyDescent="0.2">
      <c r="A3" s="3" t="s">
        <v>3</v>
      </c>
      <c r="B3" s="8"/>
      <c r="C3" s="17">
        <v>400000</v>
      </c>
      <c r="E3" s="11"/>
      <c r="F3" s="15"/>
      <c r="H3" s="11">
        <v>20</v>
      </c>
      <c r="I3" s="1">
        <v>2.1999999999999999E-2</v>
      </c>
    </row>
    <row r="4" spans="1:9" x14ac:dyDescent="0.2">
      <c r="A4" s="3" t="s">
        <v>4</v>
      </c>
      <c r="C4" s="12">
        <v>35</v>
      </c>
      <c r="E4" s="11"/>
      <c r="F4" s="15"/>
      <c r="H4" s="11">
        <v>21</v>
      </c>
      <c r="I4" s="1">
        <v>2.1999999999999999E-2</v>
      </c>
    </row>
    <row r="5" spans="1:9" x14ac:dyDescent="0.2">
      <c r="A5" s="3" t="s">
        <v>2</v>
      </c>
      <c r="C5" s="18">
        <f>LOOKUP(C4,H3:I63)</f>
        <v>3.2000000000000001E-2</v>
      </c>
      <c r="E5" s="11"/>
      <c r="F5" s="15"/>
      <c r="H5" s="11">
        <v>22</v>
      </c>
      <c r="I5" s="1">
        <v>2.1999999999999999E-2</v>
      </c>
    </row>
    <row r="6" spans="1:9" x14ac:dyDescent="0.2">
      <c r="D6" s="1"/>
      <c r="E6" s="11"/>
      <c r="F6" s="15"/>
      <c r="H6" s="11">
        <v>23</v>
      </c>
      <c r="I6" s="1">
        <v>2.1999999999999999E-2</v>
      </c>
    </row>
    <row r="7" spans="1:9" x14ac:dyDescent="0.2">
      <c r="A7" s="1" t="s">
        <v>5</v>
      </c>
      <c r="C7" s="4"/>
      <c r="D7" s="1"/>
      <c r="E7" s="6"/>
      <c r="F7" s="15"/>
      <c r="H7" s="11">
        <v>24</v>
      </c>
      <c r="I7" s="1">
        <v>2.1999999999999999E-2</v>
      </c>
    </row>
    <row r="8" spans="1:9" x14ac:dyDescent="0.2">
      <c r="C8" s="4"/>
      <c r="D8" s="1"/>
      <c r="E8" s="6"/>
      <c r="F8" s="15"/>
      <c r="H8" s="11">
        <v>25</v>
      </c>
      <c r="I8" s="1">
        <v>2.1999999999999999E-2</v>
      </c>
    </row>
    <row r="9" spans="1:9" x14ac:dyDescent="0.2">
      <c r="C9" s="4"/>
      <c r="D9" s="1"/>
      <c r="E9" s="6"/>
      <c r="F9" s="15"/>
      <c r="H9" s="11">
        <v>26</v>
      </c>
      <c r="I9" s="1">
        <v>2.1999999999999999E-2</v>
      </c>
    </row>
    <row r="10" spans="1:9" x14ac:dyDescent="0.2">
      <c r="A10" s="3"/>
      <c r="C10" s="4"/>
      <c r="D10" s="1"/>
      <c r="E10" s="6"/>
      <c r="F10" s="15"/>
      <c r="H10" s="11">
        <v>27</v>
      </c>
      <c r="I10" s="1">
        <v>2.1999999999999999E-2</v>
      </c>
    </row>
    <row r="11" spans="1:9" x14ac:dyDescent="0.2">
      <c r="E11" s="6"/>
      <c r="F11" s="15"/>
      <c r="H11" s="11">
        <v>28</v>
      </c>
      <c r="I11" s="1">
        <v>2.1999999999999999E-2</v>
      </c>
    </row>
    <row r="12" spans="1:9" x14ac:dyDescent="0.2">
      <c r="H12" s="11">
        <v>29</v>
      </c>
      <c r="I12" s="1">
        <v>2.1999999999999999E-2</v>
      </c>
    </row>
    <row r="13" spans="1:9" x14ac:dyDescent="0.2">
      <c r="B13" s="34" t="s">
        <v>6</v>
      </c>
      <c r="C13" s="35"/>
      <c r="D13" s="35"/>
      <c r="E13" s="35"/>
      <c r="F13" s="36"/>
      <c r="G13" s="1"/>
      <c r="H13" s="11">
        <v>30</v>
      </c>
      <c r="I13" s="1">
        <v>2.5999999999999999E-2</v>
      </c>
    </row>
    <row r="14" spans="1:9" x14ac:dyDescent="0.2">
      <c r="B14" s="13">
        <v>1</v>
      </c>
      <c r="C14" s="14">
        <v>2</v>
      </c>
      <c r="D14" s="14">
        <v>3</v>
      </c>
      <c r="E14" s="13">
        <v>4</v>
      </c>
      <c r="F14" s="13">
        <v>5</v>
      </c>
      <c r="G14" s="10"/>
      <c r="H14" s="11">
        <v>31</v>
      </c>
      <c r="I14" s="1">
        <v>2.5999999999999999E-2</v>
      </c>
    </row>
    <row r="15" spans="1:9" x14ac:dyDescent="0.2">
      <c r="A15" s="1" t="s">
        <v>7</v>
      </c>
      <c r="B15" s="27">
        <f>$C$3</f>
        <v>400000</v>
      </c>
      <c r="C15" s="27">
        <f>$C$3</f>
        <v>400000</v>
      </c>
      <c r="D15" s="27">
        <f>$C$3</f>
        <v>400000</v>
      </c>
      <c r="E15" s="27">
        <f>$C$3</f>
        <v>400000</v>
      </c>
      <c r="F15" s="27">
        <f>$C$3</f>
        <v>400000</v>
      </c>
      <c r="H15" s="11">
        <v>32</v>
      </c>
      <c r="I15" s="1">
        <v>2.5999999999999999E-2</v>
      </c>
    </row>
    <row r="16" spans="1:9" x14ac:dyDescent="0.2">
      <c r="A16" s="1" t="s">
        <v>8</v>
      </c>
      <c r="B16" s="27">
        <f>IF((B15*B14)&gt;250000, 250000,(B15*B14))</f>
        <v>250000</v>
      </c>
      <c r="C16" s="27">
        <f>IF((C15*C14)&gt;500000, 500000,(C15*C14))</f>
        <v>500000</v>
      </c>
      <c r="D16" s="27">
        <f>IF((D15*D14)&gt;750000, 750000,(D15*D14))</f>
        <v>750000</v>
      </c>
      <c r="E16" s="27">
        <f>IF((E15*E14)&gt;1000000, 1000000,(E15*E14))</f>
        <v>1000000</v>
      </c>
      <c r="F16" s="27">
        <f>IF((F15*F14)&gt;2000000,2000000,(F15*F14))</f>
        <v>2000000</v>
      </c>
      <c r="H16" s="11">
        <v>33</v>
      </c>
      <c r="I16" s="1">
        <v>2.5999999999999999E-2</v>
      </c>
    </row>
    <row r="17" spans="1:9" x14ac:dyDescent="0.2">
      <c r="A17" s="1" t="s">
        <v>9</v>
      </c>
      <c r="B17" s="27">
        <f>B16/1000</f>
        <v>250</v>
      </c>
      <c r="C17" s="27">
        <f>C16/1000</f>
        <v>500</v>
      </c>
      <c r="D17" s="27">
        <f>D16/1000</f>
        <v>750</v>
      </c>
      <c r="E17" s="27">
        <f>E16/1000</f>
        <v>1000</v>
      </c>
      <c r="F17" s="27">
        <f>F16/1000</f>
        <v>2000</v>
      </c>
      <c r="H17" s="11">
        <v>34</v>
      </c>
      <c r="I17" s="1">
        <v>2.5999999999999999E-2</v>
      </c>
    </row>
    <row r="18" spans="1:9" x14ac:dyDescent="0.2">
      <c r="A18" s="1" t="s">
        <v>2</v>
      </c>
      <c r="B18" s="26">
        <f>$C$5</f>
        <v>3.2000000000000001E-2</v>
      </c>
      <c r="C18" s="26">
        <f t="shared" ref="C18:F18" si="0">$C$5</f>
        <v>3.2000000000000001E-2</v>
      </c>
      <c r="D18" s="26">
        <f t="shared" si="0"/>
        <v>3.2000000000000001E-2</v>
      </c>
      <c r="E18" s="26">
        <f t="shared" si="0"/>
        <v>3.2000000000000001E-2</v>
      </c>
      <c r="F18" s="26">
        <f t="shared" si="0"/>
        <v>3.2000000000000001E-2</v>
      </c>
      <c r="H18" s="11">
        <v>35</v>
      </c>
      <c r="I18" s="1">
        <v>3.2000000000000001E-2</v>
      </c>
    </row>
    <row r="19" spans="1:9" x14ac:dyDescent="0.2">
      <c r="A19" s="1" t="s">
        <v>10</v>
      </c>
      <c r="B19" s="25">
        <f>B18*B17</f>
        <v>8</v>
      </c>
      <c r="C19" s="25">
        <f>C18*C17</f>
        <v>16</v>
      </c>
      <c r="D19" s="25">
        <f>D18*D17</f>
        <v>24</v>
      </c>
      <c r="E19" s="25">
        <f>E18*E17</f>
        <v>32</v>
      </c>
      <c r="F19" s="25">
        <f>F18*F17</f>
        <v>64</v>
      </c>
      <c r="H19" s="11">
        <v>36</v>
      </c>
      <c r="I19" s="1">
        <v>3.2000000000000001E-2</v>
      </c>
    </row>
    <row r="20" spans="1:9" x14ac:dyDescent="0.2">
      <c r="A20" s="1" t="s">
        <v>11</v>
      </c>
      <c r="B20" s="25">
        <f>B19/2</f>
        <v>4</v>
      </c>
      <c r="C20" s="25">
        <f>C19/2</f>
        <v>8</v>
      </c>
      <c r="D20" s="25">
        <f>D19/2</f>
        <v>12</v>
      </c>
      <c r="E20" s="25">
        <f>E19/2</f>
        <v>16</v>
      </c>
      <c r="F20" s="25">
        <f>F19/2</f>
        <v>32</v>
      </c>
      <c r="H20" s="11">
        <v>37</v>
      </c>
      <c r="I20" s="1">
        <v>3.2000000000000001E-2</v>
      </c>
    </row>
    <row r="21" spans="1:9" x14ac:dyDescent="0.2">
      <c r="A21" s="1" t="s">
        <v>12</v>
      </c>
      <c r="B21" s="25">
        <f>B19/4</f>
        <v>2</v>
      </c>
      <c r="C21" s="25">
        <f t="shared" ref="C21:F21" si="1">C19/4</f>
        <v>4</v>
      </c>
      <c r="D21" s="25">
        <f t="shared" si="1"/>
        <v>6</v>
      </c>
      <c r="E21" s="25">
        <f t="shared" si="1"/>
        <v>8</v>
      </c>
      <c r="F21" s="25">
        <f t="shared" si="1"/>
        <v>16</v>
      </c>
      <c r="H21" s="11">
        <v>38</v>
      </c>
      <c r="I21" s="1">
        <v>3.2000000000000001E-2</v>
      </c>
    </row>
    <row r="22" spans="1:9" x14ac:dyDescent="0.2">
      <c r="H22" s="11">
        <v>39</v>
      </c>
      <c r="I22" s="1">
        <v>3.2000000000000001E-2</v>
      </c>
    </row>
    <row r="23" spans="1:9" x14ac:dyDescent="0.2">
      <c r="H23" s="11">
        <v>40</v>
      </c>
      <c r="I23" s="1">
        <v>5.0999999999999997E-2</v>
      </c>
    </row>
    <row r="24" spans="1:9" x14ac:dyDescent="0.2">
      <c r="A24" s="1" t="s">
        <v>13</v>
      </c>
      <c r="H24" s="11">
        <v>41</v>
      </c>
      <c r="I24" s="1">
        <v>5.0999999999999997E-2</v>
      </c>
    </row>
    <row r="25" spans="1:9" x14ac:dyDescent="0.2">
      <c r="H25" s="11">
        <v>42</v>
      </c>
      <c r="I25" s="1">
        <v>5.0999999999999997E-2</v>
      </c>
    </row>
    <row r="26" spans="1:9" x14ac:dyDescent="0.2">
      <c r="H26" s="11">
        <v>43</v>
      </c>
      <c r="I26" s="1">
        <v>5.0999999999999997E-2</v>
      </c>
    </row>
    <row r="27" spans="1:9" x14ac:dyDescent="0.2">
      <c r="H27" s="11">
        <v>44</v>
      </c>
      <c r="I27" s="1">
        <v>5.0999999999999997E-2</v>
      </c>
    </row>
    <row r="28" spans="1:9" x14ac:dyDescent="0.2">
      <c r="A28" s="1" t="s">
        <v>14</v>
      </c>
      <c r="C28" s="1"/>
      <c r="D28" s="1"/>
      <c r="H28" s="11">
        <v>45</v>
      </c>
      <c r="I28" s="1">
        <v>9.1999999999999998E-2</v>
      </c>
    </row>
    <row r="29" spans="1:9" x14ac:dyDescent="0.2">
      <c r="A29" s="1" t="s">
        <v>15</v>
      </c>
      <c r="C29" s="1"/>
      <c r="D29" s="1"/>
      <c r="H29" s="11">
        <v>46</v>
      </c>
      <c r="I29" s="1">
        <v>9.1999999999999998E-2</v>
      </c>
    </row>
    <row r="30" spans="1:9" x14ac:dyDescent="0.2">
      <c r="H30" s="11">
        <v>47</v>
      </c>
      <c r="I30" s="1">
        <v>9.1999999999999998E-2</v>
      </c>
    </row>
    <row r="31" spans="1:9" x14ac:dyDescent="0.2">
      <c r="H31" s="11">
        <v>48</v>
      </c>
      <c r="I31" s="1">
        <v>9.1999999999999998E-2</v>
      </c>
    </row>
    <row r="32" spans="1:9" x14ac:dyDescent="0.2">
      <c r="H32" s="11">
        <v>49</v>
      </c>
      <c r="I32" s="1">
        <v>9.1999999999999998E-2</v>
      </c>
    </row>
    <row r="33" spans="8:9" x14ac:dyDescent="0.2">
      <c r="H33" s="11">
        <v>50</v>
      </c>
      <c r="I33" s="1">
        <v>0.13400000000000001</v>
      </c>
    </row>
    <row r="34" spans="8:9" x14ac:dyDescent="0.2">
      <c r="H34" s="11">
        <v>51</v>
      </c>
      <c r="I34" s="1">
        <v>0.13400000000000001</v>
      </c>
    </row>
    <row r="35" spans="8:9" x14ac:dyDescent="0.2">
      <c r="H35" s="11">
        <v>52</v>
      </c>
      <c r="I35" s="1">
        <v>0.13400000000000001</v>
      </c>
    </row>
    <row r="36" spans="8:9" x14ac:dyDescent="0.2">
      <c r="H36" s="11">
        <v>53</v>
      </c>
      <c r="I36" s="1">
        <v>0.13400000000000001</v>
      </c>
    </row>
    <row r="37" spans="8:9" x14ac:dyDescent="0.2">
      <c r="H37" s="11">
        <v>54</v>
      </c>
      <c r="I37" s="1">
        <v>0.13400000000000001</v>
      </c>
    </row>
    <row r="38" spans="8:9" x14ac:dyDescent="0.2">
      <c r="H38" s="11">
        <v>55</v>
      </c>
      <c r="I38" s="1">
        <v>0.24199999999999999</v>
      </c>
    </row>
    <row r="39" spans="8:9" x14ac:dyDescent="0.2">
      <c r="H39" s="11">
        <v>56</v>
      </c>
      <c r="I39" s="1">
        <v>0.24199999999999999</v>
      </c>
    </row>
    <row r="40" spans="8:9" x14ac:dyDescent="0.2">
      <c r="H40" s="11">
        <v>57</v>
      </c>
      <c r="I40" s="1">
        <v>0.24199999999999999</v>
      </c>
    </row>
    <row r="41" spans="8:9" x14ac:dyDescent="0.2">
      <c r="H41" s="11">
        <v>58</v>
      </c>
      <c r="I41" s="1">
        <v>0.24199999999999999</v>
      </c>
    </row>
    <row r="42" spans="8:9" x14ac:dyDescent="0.2">
      <c r="H42" s="11">
        <v>59</v>
      </c>
      <c r="I42" s="1">
        <v>0.24199999999999999</v>
      </c>
    </row>
    <row r="43" spans="8:9" x14ac:dyDescent="0.2">
      <c r="H43" s="11">
        <v>60</v>
      </c>
      <c r="I43" s="1">
        <v>0.378</v>
      </c>
    </row>
    <row r="44" spans="8:9" x14ac:dyDescent="0.2">
      <c r="H44" s="11">
        <v>61</v>
      </c>
      <c r="I44" s="1">
        <v>0.378</v>
      </c>
    </row>
    <row r="45" spans="8:9" x14ac:dyDescent="0.2">
      <c r="H45" s="11">
        <v>62</v>
      </c>
      <c r="I45" s="1">
        <v>0.378</v>
      </c>
    </row>
    <row r="46" spans="8:9" x14ac:dyDescent="0.2">
      <c r="H46" s="11">
        <v>63</v>
      </c>
      <c r="I46" s="1">
        <v>0.378</v>
      </c>
    </row>
    <row r="47" spans="8:9" x14ac:dyDescent="0.2">
      <c r="H47" s="11">
        <v>64</v>
      </c>
      <c r="I47" s="1">
        <v>0.378</v>
      </c>
    </row>
    <row r="48" spans="8:9" x14ac:dyDescent="0.2">
      <c r="H48" s="11">
        <v>65</v>
      </c>
      <c r="I48" s="1">
        <v>0.57999999999999996</v>
      </c>
    </row>
    <row r="49" spans="8:9" x14ac:dyDescent="0.2">
      <c r="H49" s="11">
        <v>66</v>
      </c>
      <c r="I49" s="1">
        <v>0.57999999999999996</v>
      </c>
    </row>
    <row r="50" spans="8:9" x14ac:dyDescent="0.2">
      <c r="H50" s="11">
        <v>67</v>
      </c>
      <c r="I50" s="1">
        <v>0.57999999999999996</v>
      </c>
    </row>
    <row r="51" spans="8:9" x14ac:dyDescent="0.2">
      <c r="H51" s="11">
        <v>68</v>
      </c>
      <c r="I51" s="1">
        <v>0.57999999999999996</v>
      </c>
    </row>
    <row r="52" spans="8:9" x14ac:dyDescent="0.2">
      <c r="H52" s="11">
        <v>69</v>
      </c>
      <c r="I52" s="1">
        <v>0.57999999999999996</v>
      </c>
    </row>
    <row r="53" spans="8:9" x14ac:dyDescent="0.2">
      <c r="H53" s="11">
        <v>70</v>
      </c>
      <c r="I53" s="1">
        <v>1.0409999999999999</v>
      </c>
    </row>
    <row r="54" spans="8:9" x14ac:dyDescent="0.2">
      <c r="H54" s="11">
        <v>71</v>
      </c>
      <c r="I54" s="1">
        <v>1.0409999999999999</v>
      </c>
    </row>
    <row r="55" spans="8:9" x14ac:dyDescent="0.2">
      <c r="H55" s="11">
        <v>72</v>
      </c>
      <c r="I55" s="1">
        <v>1.0409999999999999</v>
      </c>
    </row>
    <row r="56" spans="8:9" x14ac:dyDescent="0.2">
      <c r="H56" s="11">
        <v>73</v>
      </c>
      <c r="I56" s="1">
        <v>1.0409999999999999</v>
      </c>
    </row>
    <row r="57" spans="8:9" x14ac:dyDescent="0.2">
      <c r="H57" s="11">
        <v>74</v>
      </c>
      <c r="I57" s="1">
        <v>1.0409999999999999</v>
      </c>
    </row>
    <row r="58" spans="8:9" x14ac:dyDescent="0.2">
      <c r="H58" s="11">
        <v>75</v>
      </c>
      <c r="I58" s="1">
        <v>1.0409999999999999</v>
      </c>
    </row>
    <row r="59" spans="8:9" x14ac:dyDescent="0.2">
      <c r="H59" s="11">
        <v>76</v>
      </c>
      <c r="I59" s="1">
        <v>1.0409999999999999</v>
      </c>
    </row>
    <row r="60" spans="8:9" x14ac:dyDescent="0.2">
      <c r="H60" s="11">
        <v>77</v>
      </c>
      <c r="I60" s="1">
        <v>1.0409999999999999</v>
      </c>
    </row>
    <row r="61" spans="8:9" x14ac:dyDescent="0.2">
      <c r="H61" s="11">
        <v>78</v>
      </c>
      <c r="I61" s="1">
        <v>1.0409999999999999</v>
      </c>
    </row>
    <row r="62" spans="8:9" x14ac:dyDescent="0.2">
      <c r="H62" s="11">
        <v>79</v>
      </c>
      <c r="I62" s="1">
        <v>1.0409999999999999</v>
      </c>
    </row>
    <row r="63" spans="8:9" x14ac:dyDescent="0.2">
      <c r="H63" s="11">
        <v>80</v>
      </c>
      <c r="I63" s="1">
        <v>1.0409999999999999</v>
      </c>
    </row>
  </sheetData>
  <mergeCells count="2">
    <mergeCell ref="A1:G1"/>
    <mergeCell ref="B13:F13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CF96-7E6B-42B6-B626-46AC35DF3B2B}">
  <dimension ref="A1:L64"/>
  <sheetViews>
    <sheetView workbookViewId="0">
      <selection activeCell="A50" sqref="A50"/>
    </sheetView>
  </sheetViews>
  <sheetFormatPr defaultRowHeight="12.75" x14ac:dyDescent="0.2"/>
  <cols>
    <col min="1" max="1" width="52.140625" bestFit="1" customWidth="1"/>
    <col min="2" max="2" width="10.5703125" customWidth="1"/>
    <col min="9" max="9" width="12.42578125" bestFit="1" customWidth="1"/>
    <col min="11" max="11" width="11.28515625" customWidth="1"/>
    <col min="12" max="12" width="13.42578125" customWidth="1"/>
  </cols>
  <sheetData>
    <row r="1" spans="1:12" ht="20.25" x14ac:dyDescent="0.3">
      <c r="A1" s="33" t="s">
        <v>16</v>
      </c>
      <c r="B1" s="33"/>
      <c r="C1" s="33"/>
      <c r="D1" s="33"/>
      <c r="E1" s="33"/>
    </row>
    <row r="2" spans="1:12" ht="16.5" thickBot="1" x14ac:dyDescent="0.25">
      <c r="H2" s="39" t="s">
        <v>17</v>
      </c>
      <c r="I2" s="40"/>
      <c r="J2" s="1"/>
      <c r="K2" s="39" t="s">
        <v>18</v>
      </c>
      <c r="L2" s="40"/>
    </row>
    <row r="3" spans="1:12" ht="16.5" customHeight="1" thickBot="1" x14ac:dyDescent="0.25">
      <c r="A3" s="37" t="s">
        <v>17</v>
      </c>
      <c r="B3" s="38"/>
      <c r="H3" s="20" t="s">
        <v>1</v>
      </c>
      <c r="I3" s="20" t="s">
        <v>2</v>
      </c>
      <c r="J3" s="21"/>
      <c r="K3" s="20" t="s">
        <v>1</v>
      </c>
      <c r="L3" s="20" t="s">
        <v>2</v>
      </c>
    </row>
    <row r="4" spans="1:12" x14ac:dyDescent="0.2">
      <c r="A4" s="9" t="s">
        <v>19</v>
      </c>
      <c r="B4" s="28">
        <v>5000</v>
      </c>
      <c r="H4" s="11">
        <v>20</v>
      </c>
      <c r="I4" s="1">
        <v>0.124</v>
      </c>
      <c r="J4" s="1"/>
      <c r="K4" s="11">
        <v>20</v>
      </c>
      <c r="L4" s="1">
        <v>3.5999999999999997E-2</v>
      </c>
    </row>
    <row r="5" spans="1:12" x14ac:dyDescent="0.2">
      <c r="A5" s="9" t="s">
        <v>9</v>
      </c>
      <c r="B5" s="24">
        <f>B4/1000</f>
        <v>5</v>
      </c>
      <c r="H5" s="11">
        <v>21</v>
      </c>
      <c r="I5" s="1">
        <v>0.124</v>
      </c>
      <c r="J5" s="1"/>
      <c r="K5" s="11">
        <v>21</v>
      </c>
      <c r="L5" s="1">
        <v>3.5999999999999997E-2</v>
      </c>
    </row>
    <row r="6" spans="1:12" x14ac:dyDescent="0.2">
      <c r="A6" s="9" t="s">
        <v>4</v>
      </c>
      <c r="B6" s="19">
        <v>35</v>
      </c>
      <c r="H6" s="11">
        <v>22</v>
      </c>
      <c r="I6" s="1">
        <v>0.124</v>
      </c>
      <c r="J6" s="1"/>
      <c r="K6" s="11">
        <v>22</v>
      </c>
      <c r="L6" s="1">
        <v>3.5999999999999997E-2</v>
      </c>
    </row>
    <row r="7" spans="1:12" x14ac:dyDescent="0.2">
      <c r="A7" s="9" t="s">
        <v>2</v>
      </c>
      <c r="B7" s="24">
        <f>LOOKUP(B6,H4:I64)</f>
        <v>0.22</v>
      </c>
      <c r="H7" s="11">
        <v>23</v>
      </c>
      <c r="I7" s="1">
        <v>0.124</v>
      </c>
      <c r="J7" s="1"/>
      <c r="K7" s="11">
        <v>23</v>
      </c>
      <c r="L7" s="1">
        <v>3.5999999999999997E-2</v>
      </c>
    </row>
    <row r="8" spans="1:12" x14ac:dyDescent="0.2">
      <c r="A8" s="1" t="s">
        <v>10</v>
      </c>
      <c r="B8" s="25">
        <f>B7*B5</f>
        <v>1.1000000000000001</v>
      </c>
      <c r="H8" s="11">
        <v>24</v>
      </c>
      <c r="I8" s="1">
        <v>0.124</v>
      </c>
      <c r="J8" s="1"/>
      <c r="K8" s="11">
        <v>24</v>
      </c>
      <c r="L8" s="1">
        <v>3.5999999999999997E-2</v>
      </c>
    </row>
    <row r="9" spans="1:12" x14ac:dyDescent="0.2">
      <c r="A9" s="9" t="s">
        <v>11</v>
      </c>
      <c r="B9" s="24">
        <f>B8/2</f>
        <v>0.55000000000000004</v>
      </c>
      <c r="H9" s="11">
        <v>25</v>
      </c>
      <c r="I9" s="1">
        <v>0.124</v>
      </c>
      <c r="J9" s="1"/>
      <c r="K9" s="11">
        <v>25</v>
      </c>
      <c r="L9" s="1">
        <v>3.5999999999999997E-2</v>
      </c>
    </row>
    <row r="10" spans="1:12" ht="18.75" x14ac:dyDescent="0.3">
      <c r="A10" s="1" t="s">
        <v>12</v>
      </c>
      <c r="B10" s="25">
        <f>B8/4</f>
        <v>0.27500000000000002</v>
      </c>
      <c r="H10" s="11">
        <v>26</v>
      </c>
      <c r="I10" s="1">
        <v>0.124</v>
      </c>
      <c r="J10" s="5"/>
      <c r="K10" s="11">
        <v>26</v>
      </c>
      <c r="L10" s="1">
        <v>3.5999999999999997E-2</v>
      </c>
    </row>
    <row r="11" spans="1:12" ht="13.5" thickBot="1" x14ac:dyDescent="0.25">
      <c r="H11" s="11">
        <v>27</v>
      </c>
      <c r="I11" s="1">
        <v>0.124</v>
      </c>
      <c r="J11" s="1"/>
      <c r="K11" s="11">
        <v>27</v>
      </c>
      <c r="L11" s="1">
        <v>3.5999999999999997E-2</v>
      </c>
    </row>
    <row r="12" spans="1:12" ht="16.5" customHeight="1" thickBot="1" x14ac:dyDescent="0.25">
      <c r="A12" s="37" t="s">
        <v>18</v>
      </c>
      <c r="B12" s="38"/>
      <c r="H12" s="11">
        <v>28</v>
      </c>
      <c r="I12" s="1">
        <v>0.124</v>
      </c>
      <c r="J12" s="1"/>
      <c r="K12" s="11">
        <v>28</v>
      </c>
      <c r="L12" s="1">
        <v>3.5999999999999997E-2</v>
      </c>
    </row>
    <row r="13" spans="1:12" x14ac:dyDescent="0.2">
      <c r="A13" s="1" t="s">
        <v>20</v>
      </c>
      <c r="B13" s="29">
        <v>100000</v>
      </c>
      <c r="H13" s="11">
        <v>29</v>
      </c>
      <c r="I13" s="1">
        <v>0.124</v>
      </c>
      <c r="J13" s="1"/>
      <c r="K13" s="11">
        <v>29</v>
      </c>
      <c r="L13" s="1">
        <v>3.5999999999999997E-2</v>
      </c>
    </row>
    <row r="14" spans="1:12" x14ac:dyDescent="0.2">
      <c r="A14" s="1" t="s">
        <v>9</v>
      </c>
      <c r="B14" s="30">
        <f>B13/1000</f>
        <v>100</v>
      </c>
      <c r="H14" s="11">
        <v>30</v>
      </c>
      <c r="I14" s="1">
        <v>0.124</v>
      </c>
      <c r="J14" s="1"/>
      <c r="K14" s="11">
        <v>30</v>
      </c>
      <c r="L14" s="1">
        <v>4.4999999999999998E-2</v>
      </c>
    </row>
    <row r="15" spans="1:12" x14ac:dyDescent="0.2">
      <c r="A15" s="1" t="s">
        <v>4</v>
      </c>
      <c r="B15" s="12">
        <v>55</v>
      </c>
      <c r="H15" s="11">
        <v>31</v>
      </c>
      <c r="I15" s="1">
        <v>0.124</v>
      </c>
      <c r="J15" s="1"/>
      <c r="K15" s="11">
        <v>31</v>
      </c>
      <c r="L15" s="1">
        <v>4.4999999999999998E-2</v>
      </c>
    </row>
    <row r="16" spans="1:12" x14ac:dyDescent="0.2">
      <c r="A16" s="1" t="s">
        <v>2</v>
      </c>
      <c r="B16" s="31">
        <f>LOOKUP(B15,K4:L64)</f>
        <v>0.48499999999999999</v>
      </c>
      <c r="H16" s="11">
        <v>32</v>
      </c>
      <c r="I16" s="1">
        <v>0.124</v>
      </c>
      <c r="J16" s="1"/>
      <c r="K16" s="11">
        <v>32</v>
      </c>
      <c r="L16" s="1">
        <v>4.4999999999999998E-2</v>
      </c>
    </row>
    <row r="17" spans="1:12" x14ac:dyDescent="0.2">
      <c r="A17" s="1" t="s">
        <v>10</v>
      </c>
      <c r="B17" s="23">
        <f>B14*B16</f>
        <v>48.5</v>
      </c>
      <c r="H17" s="11">
        <v>33</v>
      </c>
      <c r="I17" s="1">
        <v>0.124</v>
      </c>
      <c r="J17" s="1"/>
      <c r="K17" s="11">
        <v>33</v>
      </c>
      <c r="L17" s="1">
        <v>4.4999999999999998E-2</v>
      </c>
    </row>
    <row r="18" spans="1:12" x14ac:dyDescent="0.2">
      <c r="A18" s="1" t="s">
        <v>11</v>
      </c>
      <c r="B18" s="22">
        <f>B17/2</f>
        <v>24.25</v>
      </c>
      <c r="H18" s="11">
        <v>34</v>
      </c>
      <c r="I18" s="1">
        <v>0.124</v>
      </c>
      <c r="J18" s="1"/>
      <c r="K18" s="11">
        <v>34</v>
      </c>
      <c r="L18" s="1">
        <v>4.4999999999999998E-2</v>
      </c>
    </row>
    <row r="19" spans="1:12" x14ac:dyDescent="0.2">
      <c r="A19" s="1" t="s">
        <v>12</v>
      </c>
      <c r="B19" s="23">
        <f>B17/4</f>
        <v>12.125</v>
      </c>
      <c r="H19" s="11">
        <v>35</v>
      </c>
      <c r="I19" s="1">
        <v>0.22</v>
      </c>
      <c r="J19" s="1"/>
      <c r="K19" s="11">
        <v>35</v>
      </c>
      <c r="L19" s="1">
        <v>5.3999999999999999E-2</v>
      </c>
    </row>
    <row r="20" spans="1:12" ht="13.5" thickBot="1" x14ac:dyDescent="0.25">
      <c r="H20" s="11">
        <v>36</v>
      </c>
      <c r="I20" s="1">
        <v>0.22</v>
      </c>
      <c r="J20" s="1"/>
      <c r="K20" s="11">
        <v>36</v>
      </c>
      <c r="L20" s="1">
        <v>5.3999999999999999E-2</v>
      </c>
    </row>
    <row r="21" spans="1:12" ht="16.5" customHeight="1" thickBot="1" x14ac:dyDescent="0.25">
      <c r="A21" s="37" t="s">
        <v>21</v>
      </c>
      <c r="B21" s="38"/>
      <c r="H21" s="11">
        <v>37</v>
      </c>
      <c r="I21" s="1">
        <v>0.22</v>
      </c>
      <c r="J21" s="1"/>
      <c r="K21" s="11">
        <v>37</v>
      </c>
      <c r="L21" s="1">
        <v>5.3999999999999999E-2</v>
      </c>
    </row>
    <row r="22" spans="1:12" x14ac:dyDescent="0.2">
      <c r="A22" s="1" t="s">
        <v>22</v>
      </c>
      <c r="H22" s="11">
        <v>38</v>
      </c>
      <c r="I22" s="1">
        <v>0.22</v>
      </c>
      <c r="J22" s="1"/>
      <c r="K22" s="11">
        <v>38</v>
      </c>
      <c r="L22" s="1">
        <v>5.3999999999999999E-2</v>
      </c>
    </row>
    <row r="23" spans="1:12" x14ac:dyDescent="0.2">
      <c r="H23" s="11">
        <v>39</v>
      </c>
      <c r="I23" s="1">
        <v>0.22</v>
      </c>
      <c r="J23" s="1"/>
      <c r="K23" s="11">
        <v>39</v>
      </c>
      <c r="L23" s="1">
        <v>5.3999999999999999E-2</v>
      </c>
    </row>
    <row r="24" spans="1:12" x14ac:dyDescent="0.2">
      <c r="H24" s="11">
        <v>40</v>
      </c>
      <c r="I24" s="1">
        <v>0.24299999999999999</v>
      </c>
      <c r="J24" s="1"/>
      <c r="K24" s="11">
        <v>40</v>
      </c>
      <c r="L24" s="1">
        <v>0.09</v>
      </c>
    </row>
    <row r="25" spans="1:12" x14ac:dyDescent="0.2">
      <c r="H25" s="11">
        <v>41</v>
      </c>
      <c r="I25" s="1">
        <v>0.24299999999999999</v>
      </c>
      <c r="J25" s="1"/>
      <c r="K25" s="11">
        <v>41</v>
      </c>
      <c r="L25" s="1">
        <v>0.09</v>
      </c>
    </row>
    <row r="26" spans="1:12" x14ac:dyDescent="0.2">
      <c r="A26" s="1" t="s">
        <v>23</v>
      </c>
      <c r="B26" s="24">
        <f>B17+0.38</f>
        <v>48.88</v>
      </c>
      <c r="H26" s="11">
        <v>42</v>
      </c>
      <c r="I26" s="1">
        <v>0.24299999999999999</v>
      </c>
      <c r="J26" s="1"/>
      <c r="K26" s="11">
        <v>42</v>
      </c>
      <c r="L26" s="1">
        <v>0.09</v>
      </c>
    </row>
    <row r="27" spans="1:12" x14ac:dyDescent="0.2">
      <c r="A27" s="1" t="s">
        <v>24</v>
      </c>
      <c r="B27" s="24">
        <f>B26/2</f>
        <v>24.44</v>
      </c>
      <c r="H27" s="11">
        <v>43</v>
      </c>
      <c r="I27" s="1">
        <v>0.24299999999999999</v>
      </c>
      <c r="J27" s="1"/>
      <c r="K27" s="11">
        <v>43</v>
      </c>
      <c r="L27" s="1">
        <v>0.09</v>
      </c>
    </row>
    <row r="28" spans="1:12" x14ac:dyDescent="0.2">
      <c r="A28" s="1" t="s">
        <v>25</v>
      </c>
      <c r="B28" s="24">
        <f>B26/4</f>
        <v>12.22</v>
      </c>
      <c r="H28" s="11">
        <v>44</v>
      </c>
      <c r="I28" s="1">
        <v>0.24299999999999999</v>
      </c>
      <c r="J28" s="1"/>
      <c r="K28" s="11">
        <v>44</v>
      </c>
      <c r="L28" s="1">
        <v>0.09</v>
      </c>
    </row>
    <row r="29" spans="1:12" x14ac:dyDescent="0.2">
      <c r="H29" s="11">
        <v>45</v>
      </c>
      <c r="I29" s="1">
        <v>0.29799999999999999</v>
      </c>
      <c r="J29" s="1"/>
      <c r="K29" s="11">
        <v>45</v>
      </c>
      <c r="L29" s="1">
        <v>0.20599999999999999</v>
      </c>
    </row>
    <row r="30" spans="1:12" x14ac:dyDescent="0.2">
      <c r="A30" s="1" t="s">
        <v>26</v>
      </c>
      <c r="H30" s="11">
        <v>46</v>
      </c>
      <c r="I30" s="1">
        <v>0.29799999999999999</v>
      </c>
      <c r="J30" s="1"/>
      <c r="K30" s="11">
        <v>46</v>
      </c>
      <c r="L30" s="1">
        <v>0.20599999999999999</v>
      </c>
    </row>
    <row r="31" spans="1:12" x14ac:dyDescent="0.2">
      <c r="H31" s="11">
        <v>47</v>
      </c>
      <c r="I31" s="1">
        <v>0.29799999999999999</v>
      </c>
      <c r="J31" s="1"/>
      <c r="K31" s="11">
        <v>47</v>
      </c>
      <c r="L31" s="1">
        <v>0.20599999999999999</v>
      </c>
    </row>
    <row r="32" spans="1:12" x14ac:dyDescent="0.2">
      <c r="H32" s="11">
        <v>48</v>
      </c>
      <c r="I32" s="1">
        <v>0.29799999999999999</v>
      </c>
      <c r="J32" s="1"/>
      <c r="K32" s="11">
        <v>48</v>
      </c>
      <c r="L32" s="1">
        <v>0.20599999999999999</v>
      </c>
    </row>
    <row r="33" spans="1:12" x14ac:dyDescent="0.2">
      <c r="A33" s="1" t="s">
        <v>27</v>
      </c>
      <c r="B33" s="1"/>
      <c r="C33" s="1"/>
      <c r="D33" s="1"/>
      <c r="E33" s="1"/>
      <c r="H33" s="11">
        <v>49</v>
      </c>
      <c r="I33" s="1">
        <v>0.29799999999999999</v>
      </c>
      <c r="J33" s="1"/>
      <c r="K33" s="11">
        <v>49</v>
      </c>
      <c r="L33" s="1">
        <v>0.20599999999999999</v>
      </c>
    </row>
    <row r="34" spans="1:12" x14ac:dyDescent="0.2">
      <c r="A34" s="1" t="s">
        <v>28</v>
      </c>
      <c r="B34" s="1"/>
      <c r="C34" s="1"/>
      <c r="D34" s="1"/>
      <c r="E34" s="1"/>
      <c r="H34" s="11">
        <v>50</v>
      </c>
      <c r="I34" s="1">
        <v>0.33900000000000002</v>
      </c>
      <c r="J34" s="1"/>
      <c r="K34" s="11">
        <v>50</v>
      </c>
      <c r="L34" s="1">
        <v>0.28799999999999998</v>
      </c>
    </row>
    <row r="35" spans="1:12" x14ac:dyDescent="0.2">
      <c r="H35" s="11">
        <v>51</v>
      </c>
      <c r="I35" s="1">
        <v>0.33900000000000002</v>
      </c>
      <c r="J35" s="1"/>
      <c r="K35" s="11">
        <v>51</v>
      </c>
      <c r="L35" s="1">
        <v>0.28799999999999998</v>
      </c>
    </row>
    <row r="36" spans="1:12" x14ac:dyDescent="0.2">
      <c r="H36" s="11">
        <v>52</v>
      </c>
      <c r="I36" s="1">
        <v>0.33900000000000002</v>
      </c>
      <c r="J36" s="1"/>
      <c r="K36" s="11">
        <v>52</v>
      </c>
      <c r="L36" s="1">
        <v>0.28799999999999998</v>
      </c>
    </row>
    <row r="37" spans="1:12" x14ac:dyDescent="0.2">
      <c r="H37" s="11">
        <v>53</v>
      </c>
      <c r="I37" s="1">
        <v>0.33900000000000002</v>
      </c>
      <c r="J37" s="1"/>
      <c r="K37" s="11">
        <v>53</v>
      </c>
      <c r="L37" s="1">
        <v>0.28799999999999998</v>
      </c>
    </row>
    <row r="38" spans="1:12" x14ac:dyDescent="0.2">
      <c r="H38" s="11">
        <v>54</v>
      </c>
      <c r="I38" s="1">
        <v>0.33900000000000002</v>
      </c>
      <c r="J38" s="1"/>
      <c r="K38" s="11">
        <v>54</v>
      </c>
      <c r="L38" s="1">
        <v>0.28799999999999998</v>
      </c>
    </row>
    <row r="39" spans="1:12" x14ac:dyDescent="0.2">
      <c r="H39" s="11">
        <v>55</v>
      </c>
      <c r="I39" s="1">
        <v>0.33900000000000002</v>
      </c>
      <c r="J39" s="1"/>
      <c r="K39" s="11">
        <v>55</v>
      </c>
      <c r="L39" s="1">
        <v>0.48499999999999999</v>
      </c>
    </row>
    <row r="40" spans="1:12" x14ac:dyDescent="0.2">
      <c r="H40" s="11">
        <v>56</v>
      </c>
      <c r="I40" s="1">
        <v>0.33900000000000002</v>
      </c>
      <c r="J40" s="1"/>
      <c r="K40" s="11">
        <v>56</v>
      </c>
      <c r="L40" s="1">
        <v>0.48499999999999999</v>
      </c>
    </row>
    <row r="41" spans="1:12" x14ac:dyDescent="0.2">
      <c r="H41" s="11">
        <v>57</v>
      </c>
      <c r="I41" s="1">
        <v>0.33900000000000002</v>
      </c>
      <c r="J41" s="1"/>
      <c r="K41" s="11">
        <v>57</v>
      </c>
      <c r="L41" s="1">
        <v>0.48499999999999999</v>
      </c>
    </row>
    <row r="42" spans="1:12" x14ac:dyDescent="0.2">
      <c r="H42" s="11">
        <v>58</v>
      </c>
      <c r="I42" s="1">
        <v>0.33900000000000002</v>
      </c>
      <c r="J42" s="1"/>
      <c r="K42" s="11">
        <v>58</v>
      </c>
      <c r="L42" s="1">
        <v>0.48499999999999999</v>
      </c>
    </row>
    <row r="43" spans="1:12" x14ac:dyDescent="0.2">
      <c r="H43" s="11">
        <v>59</v>
      </c>
      <c r="I43" s="1">
        <v>0.33900000000000002</v>
      </c>
      <c r="J43" s="1"/>
      <c r="K43" s="11">
        <v>59</v>
      </c>
      <c r="L43" s="1">
        <v>0.48499999999999999</v>
      </c>
    </row>
    <row r="44" spans="1:12" x14ac:dyDescent="0.2">
      <c r="H44" s="11">
        <v>60</v>
      </c>
      <c r="I44" s="1">
        <v>0.33900000000000002</v>
      </c>
      <c r="J44" s="1"/>
      <c r="K44" s="11">
        <v>60</v>
      </c>
      <c r="L44" s="1">
        <v>0.51200000000000001</v>
      </c>
    </row>
    <row r="45" spans="1:12" x14ac:dyDescent="0.2">
      <c r="H45" s="11">
        <v>61</v>
      </c>
      <c r="I45" s="1">
        <v>0.33900000000000002</v>
      </c>
      <c r="J45" s="1"/>
      <c r="K45" s="11">
        <v>61</v>
      </c>
      <c r="L45" s="1">
        <v>0.51200000000000001</v>
      </c>
    </row>
    <row r="46" spans="1:12" x14ac:dyDescent="0.2">
      <c r="H46" s="11">
        <v>62</v>
      </c>
      <c r="I46" s="1">
        <v>0.33900000000000002</v>
      </c>
      <c r="J46" s="1"/>
      <c r="K46" s="11">
        <v>62</v>
      </c>
      <c r="L46" s="1">
        <v>0.51200000000000001</v>
      </c>
    </row>
    <row r="47" spans="1:12" x14ac:dyDescent="0.2">
      <c r="H47" s="11">
        <v>63</v>
      </c>
      <c r="I47" s="1">
        <v>0.33900000000000002</v>
      </c>
      <c r="J47" s="1"/>
      <c r="K47" s="11">
        <v>63</v>
      </c>
      <c r="L47" s="1">
        <v>0.51200000000000001</v>
      </c>
    </row>
    <row r="48" spans="1:12" x14ac:dyDescent="0.2">
      <c r="H48" s="11">
        <v>64</v>
      </c>
      <c r="I48" s="1">
        <v>0.33900000000000002</v>
      </c>
      <c r="J48" s="1"/>
      <c r="K48" s="11">
        <v>64</v>
      </c>
      <c r="L48" s="1">
        <v>0.51200000000000001</v>
      </c>
    </row>
    <row r="49" spans="8:12" x14ac:dyDescent="0.2">
      <c r="H49" s="11">
        <v>65</v>
      </c>
      <c r="I49" s="1">
        <v>0.33900000000000002</v>
      </c>
      <c r="J49" s="1"/>
      <c r="K49" s="11">
        <v>65</v>
      </c>
      <c r="L49" s="1">
        <v>0.79</v>
      </c>
    </row>
    <row r="50" spans="8:12" x14ac:dyDescent="0.2">
      <c r="H50" s="11">
        <v>66</v>
      </c>
      <c r="I50" s="1">
        <v>0.33900000000000002</v>
      </c>
      <c r="J50" s="1"/>
      <c r="K50" s="11">
        <v>66</v>
      </c>
      <c r="L50" s="1">
        <v>0.79</v>
      </c>
    </row>
    <row r="51" spans="8:12" x14ac:dyDescent="0.2">
      <c r="H51" s="11">
        <v>67</v>
      </c>
      <c r="I51" s="1">
        <v>0.33900000000000002</v>
      </c>
      <c r="J51" s="1"/>
      <c r="K51" s="11">
        <v>67</v>
      </c>
      <c r="L51" s="1">
        <v>0.79</v>
      </c>
    </row>
    <row r="52" spans="8:12" x14ac:dyDescent="0.2">
      <c r="H52" s="11">
        <v>68</v>
      </c>
      <c r="I52" s="1">
        <v>0.33900000000000002</v>
      </c>
      <c r="J52" s="1"/>
      <c r="K52" s="11">
        <v>68</v>
      </c>
      <c r="L52" s="1">
        <v>0.79</v>
      </c>
    </row>
    <row r="53" spans="8:12" x14ac:dyDescent="0.2">
      <c r="H53" s="11">
        <v>69</v>
      </c>
      <c r="I53" s="1">
        <v>0.33900000000000002</v>
      </c>
      <c r="J53" s="1"/>
      <c r="K53" s="11">
        <v>69</v>
      </c>
      <c r="L53" s="1">
        <v>0.79</v>
      </c>
    </row>
    <row r="54" spans="8:12" x14ac:dyDescent="0.2">
      <c r="H54" s="11">
        <v>70</v>
      </c>
      <c r="I54" s="1">
        <v>0.33900000000000002</v>
      </c>
      <c r="J54" s="1"/>
      <c r="K54" s="11">
        <v>70</v>
      </c>
      <c r="L54" s="1">
        <v>1.387</v>
      </c>
    </row>
    <row r="55" spans="8:12" x14ac:dyDescent="0.2">
      <c r="H55" s="11">
        <v>71</v>
      </c>
      <c r="I55" s="1">
        <v>0.33900000000000002</v>
      </c>
      <c r="J55" s="1"/>
      <c r="K55" s="11">
        <v>71</v>
      </c>
      <c r="L55" s="1">
        <v>1.387</v>
      </c>
    </row>
    <row r="56" spans="8:12" x14ac:dyDescent="0.2">
      <c r="H56" s="11">
        <v>72</v>
      </c>
      <c r="I56" s="1">
        <v>0.33900000000000002</v>
      </c>
      <c r="J56" s="1"/>
      <c r="K56" s="11">
        <v>72</v>
      </c>
      <c r="L56" s="1">
        <v>1.387</v>
      </c>
    </row>
    <row r="57" spans="8:12" x14ac:dyDescent="0.2">
      <c r="H57" s="11">
        <v>73</v>
      </c>
      <c r="I57" s="1">
        <v>0.33900000000000002</v>
      </c>
      <c r="J57" s="1"/>
      <c r="K57" s="11">
        <v>73</v>
      </c>
      <c r="L57" s="1">
        <v>1.387</v>
      </c>
    </row>
    <row r="58" spans="8:12" x14ac:dyDescent="0.2">
      <c r="H58" s="11">
        <v>74</v>
      </c>
      <c r="I58" s="1">
        <v>0.33900000000000002</v>
      </c>
      <c r="J58" s="1"/>
      <c r="K58" s="11">
        <v>74</v>
      </c>
      <c r="L58" s="1">
        <v>1.387</v>
      </c>
    </row>
    <row r="59" spans="8:12" x14ac:dyDescent="0.2">
      <c r="H59" s="11">
        <v>75</v>
      </c>
      <c r="I59" s="1">
        <v>0.33900000000000002</v>
      </c>
      <c r="J59" s="1"/>
      <c r="K59" s="11">
        <v>75</v>
      </c>
      <c r="L59" s="1">
        <v>1.387</v>
      </c>
    </row>
    <row r="60" spans="8:12" x14ac:dyDescent="0.2">
      <c r="H60" s="11">
        <v>76</v>
      </c>
      <c r="I60" s="1">
        <v>0.33900000000000002</v>
      </c>
      <c r="J60" s="1"/>
      <c r="K60" s="11">
        <v>76</v>
      </c>
      <c r="L60" s="1">
        <v>1.387</v>
      </c>
    </row>
    <row r="61" spans="8:12" x14ac:dyDescent="0.2">
      <c r="H61" s="11">
        <v>77</v>
      </c>
      <c r="I61" s="1">
        <v>0.33900000000000002</v>
      </c>
      <c r="J61" s="1"/>
      <c r="K61" s="11">
        <v>77</v>
      </c>
      <c r="L61" s="1">
        <v>1.387</v>
      </c>
    </row>
    <row r="62" spans="8:12" x14ac:dyDescent="0.2">
      <c r="H62" s="11">
        <v>78</v>
      </c>
      <c r="I62" s="1">
        <v>0.33900000000000002</v>
      </c>
      <c r="J62" s="1"/>
      <c r="K62" s="11">
        <v>78</v>
      </c>
      <c r="L62" s="1">
        <v>1.387</v>
      </c>
    </row>
    <row r="63" spans="8:12" x14ac:dyDescent="0.2">
      <c r="H63" s="11">
        <v>79</v>
      </c>
      <c r="I63" s="1">
        <v>0.33900000000000002</v>
      </c>
      <c r="J63" s="1"/>
      <c r="K63" s="11">
        <v>79</v>
      </c>
      <c r="L63" s="1">
        <v>1.387</v>
      </c>
    </row>
    <row r="64" spans="8:12" x14ac:dyDescent="0.2">
      <c r="H64" s="11">
        <v>80</v>
      </c>
      <c r="I64" s="1">
        <v>0.33900000000000002</v>
      </c>
      <c r="J64" s="1"/>
      <c r="K64" s="11">
        <v>80</v>
      </c>
      <c r="L64" s="1">
        <v>1.387</v>
      </c>
    </row>
  </sheetData>
  <mergeCells count="6">
    <mergeCell ref="A21:B21"/>
    <mergeCell ref="A1:E1"/>
    <mergeCell ref="A3:B3"/>
    <mergeCell ref="H2:I2"/>
    <mergeCell ref="K2:L2"/>
    <mergeCell ref="A12:B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A8A7C0-7DB7-46D2-9AE7-CD744CB6EE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17E1C-B0D6-46BF-8A70-5AFCF12DF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9A4069-2C88-428C-85B6-08F34568B8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Supplemental Life</vt:lpstr>
      <vt:lpstr>Dependent Life</vt:lpstr>
    </vt:vector>
  </TitlesOfParts>
  <Manager/>
  <Company>Lawrence Livermore National Laboratory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Current User</dc:creator>
  <cp:keywords/>
  <dc:description/>
  <cp:lastModifiedBy>Norton, Lori</cp:lastModifiedBy>
  <cp:revision/>
  <dcterms:created xsi:type="dcterms:W3CDTF">2007-11-30T19:43:20Z</dcterms:created>
  <dcterms:modified xsi:type="dcterms:W3CDTF">2023-09-27T23:04:04Z</dcterms:modified>
  <cp:category/>
  <cp:contentStatus/>
</cp:coreProperties>
</file>